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350" windowHeight="9570"/>
  </bookViews>
  <sheets>
    <sheet name="Bodesti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5"/>
  <c r="G23"/>
  <c r="G19"/>
  <c r="H16"/>
  <c r="G15"/>
  <c r="H19" l="1"/>
  <c r="G20"/>
  <c r="H25"/>
  <c r="H29" s="1"/>
  <c r="H12"/>
  <c r="H13"/>
  <c r="H14" l="1"/>
  <c r="H7" l="1"/>
  <c r="H8"/>
  <c r="H9"/>
  <c r="H10"/>
  <c r="H15"/>
  <c r="H17"/>
  <c r="H18"/>
  <c r="H20"/>
  <c r="H23"/>
  <c r="H26"/>
  <c r="H30" l="1"/>
  <c r="H28" s="1"/>
  <c r="B8" l="1"/>
  <c r="B9" s="1"/>
  <c r="B10" s="1"/>
  <c r="B11" s="1"/>
  <c r="B12" s="1"/>
  <c r="B13" s="1"/>
  <c r="B14" s="1"/>
  <c r="B15" s="1"/>
  <c r="B17" s="1"/>
  <c r="B18" s="1"/>
  <c r="B19" s="1"/>
  <c r="B20" s="1"/>
  <c r="B21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<sst xmlns="http://schemas.openxmlformats.org/spreadsheetml/2006/main" count="67" uniqueCount="44">
  <si>
    <t>Denumire categorie lucrari</t>
  </si>
  <si>
    <t>Localitate</t>
  </si>
  <si>
    <t>UM</t>
  </si>
  <si>
    <t>Cantitati</t>
  </si>
  <si>
    <t>Nr. Crt</t>
  </si>
  <si>
    <t>Suprafata teren [mp]</t>
  </si>
  <si>
    <t>Suprafata totala de teren, in mp, pusa la dispozitia proiectului</t>
  </si>
  <si>
    <t>m</t>
  </si>
  <si>
    <t>buc</t>
  </si>
  <si>
    <t>UAT</t>
  </si>
  <si>
    <t>Titlu proiect: Proiectul regional de dezvoltare a infrastructurii de apă şi apă uzată din judeţul Neamţ în perioada 2014-2020</t>
  </si>
  <si>
    <t>CL 6 – Extinderea sistemului de apa in sistemele: S8 Margineni, S10 Bodesti, S13 Brusturi, S15 Urecheni, S16 Bira, S21 Dragomiresti, S22 Stefan cel Mare, S23 Ruginoasa</t>
  </si>
  <si>
    <t>Reabilitare puturi Bodesti</t>
  </si>
  <si>
    <t>Reabilitare statie pompare existenta la captare puturi Bodesti</t>
  </si>
  <si>
    <t>Extindere si reabilitare statie clorinare existenta la captare puturi Bodesti</t>
  </si>
  <si>
    <t>Conducta de aductiune noua  de la rezervor Bodesti la rezervor tampon/SP spre Oslobeni</t>
  </si>
  <si>
    <t>Extindere retea de distributie Bodesti</t>
  </si>
  <si>
    <t>Rezervor tampon nou cu Statie pompare Bodestii de jos</t>
  </si>
  <si>
    <t>Extindere retea de distributie Bodestii de Jos</t>
  </si>
  <si>
    <t>Extindere retea de distributie Oslobeni</t>
  </si>
  <si>
    <t>Bodesti</t>
  </si>
  <si>
    <t>Bodestii de Jos</t>
  </si>
  <si>
    <t>Oslobeni</t>
  </si>
  <si>
    <t>Statie epurare 5000 PE Bodesti</t>
  </si>
  <si>
    <t>Extindere retea de canalizare PVC 250 BODESTI</t>
  </si>
  <si>
    <t>Colector transfer gravitational  SEAU PVC 400 BODESTI</t>
  </si>
  <si>
    <t>Extindere retea de canalizare PVC 250 BODESTII DE JOS</t>
  </si>
  <si>
    <t>Colector transfer gravitational  SEAU PVC 400 BODESTII DE JOS</t>
  </si>
  <si>
    <t>Extindere retea de canalizare PVC 250 OSLOBENI</t>
  </si>
  <si>
    <t>Colector transfer gravitational  SEAU PVC 400 OSLOBENI</t>
  </si>
  <si>
    <t>Conducta de aductiune noua  de la rezervor Bodesti la rezervor tampon/SP spre Oslobeni pe Dn 15C</t>
  </si>
  <si>
    <t>Extindere retea de canalizare PVC 250 si PVC 400 OSLOBENI pe Dn 15C</t>
  </si>
  <si>
    <t>Extindere retea de distributie Bodesti pe Dn 15C SI DJ</t>
  </si>
  <si>
    <t>Extindere retea de distributie Bodestii de Jos pe DJ</t>
  </si>
  <si>
    <t>Extindere retea de canalizare PVC 250 si PVC 400 BODESTI pe DN si DJ</t>
  </si>
  <si>
    <t>Extindere retea de canalizare PVC 250 BODESTII DE JOS pe DJ</t>
  </si>
  <si>
    <t>Suprafata totala de teren, in mp, pusa la dispozitia proiectului pe DN si DJ</t>
  </si>
  <si>
    <t>Suprafata totala de teren, in mp, pusa la dispozitia proiectului de către comuna Bodesti</t>
  </si>
  <si>
    <t>Preşedinte de şedință,</t>
  </si>
  <si>
    <t>Hanganu Vasile</t>
  </si>
  <si>
    <t>Contrasemnat  pentru legalitate,</t>
  </si>
  <si>
    <t>Secretar,</t>
  </si>
  <si>
    <t>Bostan Ionel</t>
  </si>
  <si>
    <t>COMUNA BODEȘTI                                                                                                                                                                           ANEXĂ LA HOTĂRÂREA CONSILIULUI LOCAL AL COMUNEI BODEȘTI NR. 59  DIN 3.08.2017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</si>
</sst>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0" xfId="0" applyFont="1"/>
    <xf numFmtId="0" fontId="9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>
      <selection activeCell="H43" sqref="H43"/>
    </sheetView>
  </sheetViews>
  <sheetFormatPr defaultRowHeight="15"/>
  <cols>
    <col min="1" max="1" width="5.28515625" customWidth="1"/>
    <col min="2" max="2" width="5.5703125" customWidth="1"/>
    <col min="3" max="3" width="33.85546875" customWidth="1"/>
    <col min="4" max="4" width="17.28515625" customWidth="1"/>
    <col min="5" max="5" width="14.140625" customWidth="1"/>
    <col min="6" max="6" width="16.5703125" customWidth="1"/>
    <col min="7" max="7" width="16" customWidth="1"/>
    <col min="8" max="8" width="25.5703125" customWidth="1"/>
    <col min="9" max="9" width="5.42578125" customWidth="1"/>
  </cols>
  <sheetData>
    <row r="1" spans="2:8" ht="32.25" customHeight="1">
      <c r="D1" s="41" t="s">
        <v>43</v>
      </c>
      <c r="E1" s="47"/>
      <c r="F1" s="47"/>
      <c r="G1" s="47"/>
      <c r="H1" s="47"/>
    </row>
    <row r="2" spans="2:8" ht="33.75" customHeight="1">
      <c r="C2" s="46" t="s">
        <v>10</v>
      </c>
      <c r="D2" s="46"/>
      <c r="E2" s="46"/>
      <c r="F2" s="46"/>
      <c r="G2" s="46"/>
    </row>
    <row r="3" spans="2:8" ht="6.75" customHeight="1">
      <c r="C3" s="2"/>
      <c r="D3" s="3"/>
      <c r="E3" s="3"/>
      <c r="F3" s="3"/>
      <c r="G3" s="3"/>
    </row>
    <row r="4" spans="2:8" ht="34.5" customHeight="1">
      <c r="C4" s="46" t="s">
        <v>11</v>
      </c>
      <c r="D4" s="46"/>
      <c r="E4" s="46"/>
      <c r="F4" s="46"/>
      <c r="G4" s="46"/>
    </row>
    <row r="5" spans="2:8" ht="5.25" customHeight="1">
      <c r="C5" s="1"/>
      <c r="D5" s="1"/>
      <c r="E5" s="1"/>
      <c r="F5" s="1"/>
      <c r="G5" s="1"/>
    </row>
    <row r="6" spans="2:8" ht="28.5">
      <c r="B6" s="6" t="s">
        <v>4</v>
      </c>
      <c r="C6" s="7" t="s">
        <v>0</v>
      </c>
      <c r="D6" s="8" t="s">
        <v>1</v>
      </c>
      <c r="E6" s="8" t="s">
        <v>9</v>
      </c>
      <c r="F6" s="9" t="s">
        <v>2</v>
      </c>
      <c r="G6" s="8" t="s">
        <v>3</v>
      </c>
      <c r="H6" s="7" t="s">
        <v>5</v>
      </c>
    </row>
    <row r="7" spans="2:8">
      <c r="B7" s="10">
        <v>1</v>
      </c>
      <c r="C7" s="11" t="s">
        <v>12</v>
      </c>
      <c r="D7" s="38" t="s">
        <v>20</v>
      </c>
      <c r="E7" s="38" t="s">
        <v>20</v>
      </c>
      <c r="F7" s="12" t="s">
        <v>8</v>
      </c>
      <c r="G7" s="13">
        <v>5</v>
      </c>
      <c r="H7" s="14">
        <f>G7*100</f>
        <v>500</v>
      </c>
    </row>
    <row r="8" spans="2:8" ht="30.75" customHeight="1">
      <c r="B8" s="10">
        <f>B7+1</f>
        <v>2</v>
      </c>
      <c r="C8" s="15" t="s">
        <v>13</v>
      </c>
      <c r="D8" s="39"/>
      <c r="E8" s="39"/>
      <c r="F8" s="12" t="s">
        <v>8</v>
      </c>
      <c r="G8" s="10">
        <v>1</v>
      </c>
      <c r="H8" s="14">
        <f>25*25</f>
        <v>625</v>
      </c>
    </row>
    <row r="9" spans="2:8" ht="42.75" customHeight="1">
      <c r="B9" s="10">
        <f t="shared" ref="B9:B27" si="0">B8+1</f>
        <v>3</v>
      </c>
      <c r="C9" s="15" t="s">
        <v>14</v>
      </c>
      <c r="D9" s="39"/>
      <c r="E9" s="39"/>
      <c r="F9" s="12" t="s">
        <v>8</v>
      </c>
      <c r="G9" s="10">
        <v>1</v>
      </c>
      <c r="H9" s="14">
        <f>25*25</f>
        <v>625</v>
      </c>
    </row>
    <row r="10" spans="2:8" ht="41.25" customHeight="1">
      <c r="B10" s="10">
        <f t="shared" si="0"/>
        <v>4</v>
      </c>
      <c r="C10" s="15" t="s">
        <v>15</v>
      </c>
      <c r="D10" s="39"/>
      <c r="E10" s="39"/>
      <c r="F10" s="12" t="s">
        <v>7</v>
      </c>
      <c r="G10" s="10">
        <v>2232</v>
      </c>
      <c r="H10" s="42">
        <f>208*2+(G10-208+G11-208)*1.5</f>
        <v>8942</v>
      </c>
    </row>
    <row r="11" spans="2:8" ht="28.5">
      <c r="B11" s="10">
        <f>B10+1</f>
        <v>5</v>
      </c>
      <c r="C11" s="15" t="s">
        <v>16</v>
      </c>
      <c r="D11" s="39"/>
      <c r="E11" s="39"/>
      <c r="F11" s="12" t="s">
        <v>7</v>
      </c>
      <c r="G11" s="10">
        <v>3868</v>
      </c>
      <c r="H11" s="43"/>
    </row>
    <row r="12" spans="2:8" ht="57" customHeight="1">
      <c r="B12" s="10">
        <f t="shared" si="0"/>
        <v>6</v>
      </c>
      <c r="C12" s="15" t="s">
        <v>30</v>
      </c>
      <c r="D12" s="39"/>
      <c r="E12" s="39"/>
      <c r="F12" s="12" t="s">
        <v>7</v>
      </c>
      <c r="G12" s="10">
        <v>305</v>
      </c>
      <c r="H12" s="16">
        <f>G12*1.5</f>
        <v>457.5</v>
      </c>
    </row>
    <row r="13" spans="2:8" ht="35.25" customHeight="1">
      <c r="B13" s="10">
        <f t="shared" si="0"/>
        <v>7</v>
      </c>
      <c r="C13" s="15" t="s">
        <v>32</v>
      </c>
      <c r="D13" s="40"/>
      <c r="E13" s="39"/>
      <c r="F13" s="12" t="s">
        <v>7</v>
      </c>
      <c r="G13" s="10">
        <v>187</v>
      </c>
      <c r="H13" s="16">
        <f>G13*1.5</f>
        <v>280.5</v>
      </c>
    </row>
    <row r="14" spans="2:8" s="4" customFormat="1" ht="30" customHeight="1">
      <c r="B14" s="10">
        <f t="shared" si="0"/>
        <v>8</v>
      </c>
      <c r="C14" s="17" t="s">
        <v>17</v>
      </c>
      <c r="D14" s="36" t="s">
        <v>21</v>
      </c>
      <c r="E14" s="39"/>
      <c r="F14" s="18" t="s">
        <v>8</v>
      </c>
      <c r="G14" s="10">
        <v>1</v>
      </c>
      <c r="H14" s="14">
        <f>25*25</f>
        <v>625</v>
      </c>
    </row>
    <row r="15" spans="2:8" ht="28.5">
      <c r="B15" s="10">
        <f t="shared" si="0"/>
        <v>9</v>
      </c>
      <c r="C15" s="17" t="s">
        <v>18</v>
      </c>
      <c r="D15" s="37"/>
      <c r="E15" s="39"/>
      <c r="F15" s="12" t="s">
        <v>7</v>
      </c>
      <c r="G15" s="10">
        <f>5987-G16</f>
        <v>4561</v>
      </c>
      <c r="H15" s="14">
        <f>G15*1.5</f>
        <v>6841.5</v>
      </c>
    </row>
    <row r="16" spans="2:8" ht="30.75" customHeight="1">
      <c r="B16" s="10"/>
      <c r="C16" s="17" t="s">
        <v>33</v>
      </c>
      <c r="D16" s="19"/>
      <c r="E16" s="39"/>
      <c r="F16" s="12" t="s">
        <v>7</v>
      </c>
      <c r="G16" s="10">
        <v>1426</v>
      </c>
      <c r="H16" s="20">
        <f>G16*1.5</f>
        <v>2139</v>
      </c>
    </row>
    <row r="17" spans="1:9" ht="28.5">
      <c r="B17" s="10">
        <f>B15+1</f>
        <v>10</v>
      </c>
      <c r="C17" s="15" t="s">
        <v>19</v>
      </c>
      <c r="D17" s="21" t="s">
        <v>22</v>
      </c>
      <c r="E17" s="39"/>
      <c r="F17" s="12" t="s">
        <v>7</v>
      </c>
      <c r="G17" s="10">
        <v>2792</v>
      </c>
      <c r="H17" s="14">
        <f>G17*1.5</f>
        <v>4188</v>
      </c>
    </row>
    <row r="18" spans="1:9" s="5" customFormat="1" ht="15.75" customHeight="1">
      <c r="B18" s="10">
        <f t="shared" si="0"/>
        <v>11</v>
      </c>
      <c r="C18" s="22" t="s">
        <v>23</v>
      </c>
      <c r="D18" s="38" t="s">
        <v>20</v>
      </c>
      <c r="E18" s="39"/>
      <c r="F18" s="22" t="s">
        <v>8</v>
      </c>
      <c r="G18" s="23">
        <v>1</v>
      </c>
      <c r="H18" s="24">
        <f>50*50</f>
        <v>2500</v>
      </c>
    </row>
    <row r="19" spans="1:9" ht="42.75">
      <c r="B19" s="10">
        <f t="shared" si="0"/>
        <v>12</v>
      </c>
      <c r="C19" s="18" t="s">
        <v>34</v>
      </c>
      <c r="D19" s="39"/>
      <c r="E19" s="39"/>
      <c r="F19" s="12" t="s">
        <v>7</v>
      </c>
      <c r="G19" s="25">
        <f>6511+1032</f>
        <v>7543</v>
      </c>
      <c r="H19" s="26">
        <f>G19*1.5</f>
        <v>11314.5</v>
      </c>
    </row>
    <row r="20" spans="1:9" ht="30.75" customHeight="1">
      <c r="B20" s="10">
        <f t="shared" si="0"/>
        <v>13</v>
      </c>
      <c r="C20" s="18" t="s">
        <v>24</v>
      </c>
      <c r="D20" s="39"/>
      <c r="E20" s="39"/>
      <c r="F20" s="12" t="s">
        <v>7</v>
      </c>
      <c r="G20" s="34">
        <f>24575-G19</f>
        <v>17032</v>
      </c>
      <c r="H20" s="42">
        <f>G20*1.5</f>
        <v>25548</v>
      </c>
    </row>
    <row r="21" spans="1:9" ht="28.5" customHeight="1">
      <c r="B21" s="10">
        <f t="shared" si="0"/>
        <v>14</v>
      </c>
      <c r="C21" s="18" t="s">
        <v>25</v>
      </c>
      <c r="D21" s="40"/>
      <c r="E21" s="39"/>
      <c r="F21" s="12" t="s">
        <v>7</v>
      </c>
      <c r="G21" s="35"/>
      <c r="H21" s="43"/>
    </row>
    <row r="22" spans="1:9" ht="28.5" customHeight="1">
      <c r="B22" s="10"/>
      <c r="C22" s="18" t="s">
        <v>35</v>
      </c>
      <c r="D22" s="38" t="s">
        <v>21</v>
      </c>
      <c r="E22" s="39"/>
      <c r="F22" s="12" t="s">
        <v>7</v>
      </c>
      <c r="G22" s="27">
        <v>6104</v>
      </c>
      <c r="H22" s="28">
        <f>G22*1.5</f>
        <v>9156</v>
      </c>
    </row>
    <row r="23" spans="1:9" ht="28.5" customHeight="1">
      <c r="B23" s="10">
        <f>B21+1</f>
        <v>15</v>
      </c>
      <c r="C23" s="18" t="s">
        <v>26</v>
      </c>
      <c r="D23" s="39"/>
      <c r="E23" s="39"/>
      <c r="F23" s="12" t="s">
        <v>7</v>
      </c>
      <c r="G23" s="34">
        <f>10845-G22</f>
        <v>4741</v>
      </c>
      <c r="H23" s="44">
        <f t="shared" ref="H23" si="1">G23*1.5</f>
        <v>7111.5</v>
      </c>
    </row>
    <row r="24" spans="1:9" ht="29.25" customHeight="1">
      <c r="B24" s="10">
        <f t="shared" si="0"/>
        <v>16</v>
      </c>
      <c r="C24" s="18" t="s">
        <v>27</v>
      </c>
      <c r="D24" s="40"/>
      <c r="E24" s="39"/>
      <c r="F24" s="12" t="s">
        <v>7</v>
      </c>
      <c r="G24" s="35"/>
      <c r="H24" s="45"/>
    </row>
    <row r="25" spans="1:9" ht="44.25" customHeight="1">
      <c r="B25" s="10">
        <f t="shared" si="0"/>
        <v>17</v>
      </c>
      <c r="C25" s="18" t="s">
        <v>31</v>
      </c>
      <c r="D25" s="38" t="s">
        <v>22</v>
      </c>
      <c r="E25" s="39"/>
      <c r="F25" s="12" t="s">
        <v>7</v>
      </c>
      <c r="G25" s="27">
        <v>5287</v>
      </c>
      <c r="H25" s="29">
        <f>G25*1.5</f>
        <v>7930.5</v>
      </c>
    </row>
    <row r="26" spans="1:9" ht="27.75" customHeight="1">
      <c r="B26" s="10">
        <f t="shared" si="0"/>
        <v>18</v>
      </c>
      <c r="C26" s="18" t="s">
        <v>28</v>
      </c>
      <c r="D26" s="39"/>
      <c r="E26" s="39"/>
      <c r="F26" s="12" t="s">
        <v>7</v>
      </c>
      <c r="G26" s="34">
        <v>8513</v>
      </c>
      <c r="H26" s="44">
        <f t="shared" ref="H26" si="2">G26*1.5</f>
        <v>12769.5</v>
      </c>
    </row>
    <row r="27" spans="1:9" ht="28.5" customHeight="1">
      <c r="B27" s="10">
        <f t="shared" si="0"/>
        <v>19</v>
      </c>
      <c r="C27" s="18" t="s">
        <v>29</v>
      </c>
      <c r="D27" s="40"/>
      <c r="E27" s="40"/>
      <c r="F27" s="12" t="s">
        <v>7</v>
      </c>
      <c r="G27" s="35"/>
      <c r="H27" s="45"/>
    </row>
    <row r="28" spans="1:9" ht="20.25" customHeight="1">
      <c r="B28" s="33" t="s">
        <v>37</v>
      </c>
      <c r="C28" s="33"/>
      <c r="D28" s="33"/>
      <c r="E28" s="33"/>
      <c r="F28" s="33"/>
      <c r="G28" s="33"/>
      <c r="H28" s="30">
        <f>H30-H29</f>
        <v>70275.5</v>
      </c>
    </row>
    <row r="29" spans="1:9" ht="16.5" customHeight="1">
      <c r="B29" s="33" t="s">
        <v>36</v>
      </c>
      <c r="C29" s="33"/>
      <c r="D29" s="33"/>
      <c r="E29" s="33"/>
      <c r="F29" s="33"/>
      <c r="G29" s="33"/>
      <c r="H29" s="31">
        <f>H25+H19+H13+H12+H22++H16</f>
        <v>31278</v>
      </c>
    </row>
    <row r="30" spans="1:9" ht="15.75">
      <c r="B30" s="33" t="s">
        <v>6</v>
      </c>
      <c r="C30" s="33"/>
      <c r="D30" s="33"/>
      <c r="E30" s="33"/>
      <c r="F30" s="33"/>
      <c r="G30" s="33"/>
      <c r="H30" s="32">
        <f>SUM(H7:H27)</f>
        <v>101553.5</v>
      </c>
    </row>
    <row r="32" spans="1:9">
      <c r="A32" s="48"/>
      <c r="B32" s="48"/>
      <c r="C32" s="50" t="s">
        <v>38</v>
      </c>
      <c r="D32" s="48"/>
      <c r="E32" s="49"/>
      <c r="F32" s="48"/>
      <c r="G32" s="51" t="s">
        <v>40</v>
      </c>
      <c r="H32" s="47"/>
      <c r="I32" s="48"/>
    </row>
    <row r="33" spans="1:9">
      <c r="A33" s="48"/>
      <c r="B33" s="48"/>
      <c r="C33" s="50" t="s">
        <v>39</v>
      </c>
      <c r="D33" s="48"/>
      <c r="E33" s="49"/>
      <c r="F33" s="48"/>
      <c r="G33" s="51" t="s">
        <v>41</v>
      </c>
      <c r="H33" s="47"/>
      <c r="I33" s="48"/>
    </row>
    <row r="34" spans="1:9">
      <c r="A34" s="48"/>
      <c r="B34" s="48"/>
      <c r="C34" s="48"/>
      <c r="D34" s="48"/>
      <c r="E34" s="48"/>
      <c r="F34" s="48"/>
      <c r="G34" s="51" t="s">
        <v>42</v>
      </c>
      <c r="H34" s="47"/>
      <c r="I34" s="48"/>
    </row>
    <row r="35" spans="1:9">
      <c r="A35" s="48"/>
      <c r="B35" s="48"/>
      <c r="C35" s="48"/>
      <c r="D35" s="48"/>
      <c r="E35" s="48"/>
      <c r="F35" s="48"/>
      <c r="G35" s="48"/>
      <c r="H35" s="48"/>
      <c r="I35" s="48"/>
    </row>
  </sheetData>
  <mergeCells count="22">
    <mergeCell ref="D1:H1"/>
    <mergeCell ref="G32:H32"/>
    <mergeCell ref="G33:H33"/>
    <mergeCell ref="G34:H34"/>
    <mergeCell ref="H20:H21"/>
    <mergeCell ref="H23:H24"/>
    <mergeCell ref="H26:H27"/>
    <mergeCell ref="H10:H11"/>
    <mergeCell ref="C2:G2"/>
    <mergeCell ref="C4:G4"/>
    <mergeCell ref="D14:D15"/>
    <mergeCell ref="D18:D21"/>
    <mergeCell ref="E7:E27"/>
    <mergeCell ref="G20:G21"/>
    <mergeCell ref="D7:D13"/>
    <mergeCell ref="D25:D27"/>
    <mergeCell ref="D22:D24"/>
    <mergeCell ref="B30:G30"/>
    <mergeCell ref="G23:G24"/>
    <mergeCell ref="G26:G27"/>
    <mergeCell ref="B29:G29"/>
    <mergeCell ref="B28:G28"/>
  </mergeCells>
  <printOptions horizontalCentered="1"/>
  <pageMargins left="0.15748031496062992" right="0.35433070866141736" top="0.39370078740157483" bottom="0.39370078740157483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Bodesti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secretariat</cp:lastModifiedBy>
  <cp:lastPrinted>2017-08-01T06:44:39Z</cp:lastPrinted>
  <dcterms:created xsi:type="dcterms:W3CDTF">2017-04-21T21:20:09Z</dcterms:created>
  <dcterms:modified xsi:type="dcterms:W3CDTF">2017-08-01T06:46:09Z</dcterms:modified>
</cp:coreProperties>
</file>